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uren\Documents\Training\Marketing\Pies to Go\"/>
    </mc:Choice>
  </mc:AlternateContent>
  <xr:revisionPtr revIDLastSave="0" documentId="8_{43450446-6C92-402A-9C8D-12D5583B130B}" xr6:coauthVersionLast="47" xr6:coauthVersionMax="47" xr10:uidLastSave="{00000000-0000-0000-0000-000000000000}"/>
  <bookViews>
    <workbookView xWindow="-110" yWindow="-110" windowWidth="19420" windowHeight="10420" xr2:uid="{EC743D59-5112-479F-AED3-85915214D0D4}"/>
  </bookViews>
  <sheets>
    <sheet name="pricing and specs" sheetId="2" r:id="rId1"/>
    <sheet name="ROI Calculato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2" l="1"/>
  <c r="O7" i="2"/>
  <c r="G8" i="2"/>
  <c r="G7" i="2"/>
  <c r="D6" i="3"/>
  <c r="G6" i="3" s="1"/>
  <c r="D5" i="3"/>
  <c r="G5" i="3" s="1"/>
  <c r="D4" i="3"/>
  <c r="G4" i="3" s="1"/>
  <c r="D3" i="3"/>
  <c r="G3" i="3" s="1"/>
  <c r="O4" i="2"/>
  <c r="O5" i="2"/>
  <c r="O3" i="2"/>
  <c r="L6" i="2"/>
  <c r="O6" i="2" s="1"/>
  <c r="L5" i="2"/>
  <c r="L4" i="2"/>
  <c r="L3" i="2"/>
  <c r="G6" i="2"/>
  <c r="E6" i="2"/>
  <c r="E5" i="2"/>
  <c r="G5" i="2" s="1"/>
  <c r="E4" i="2"/>
  <c r="G4" i="2" s="1"/>
  <c r="E3" i="2"/>
  <c r="G3" i="2" s="1"/>
  <c r="O11" i="2" l="1"/>
  <c r="O14" i="2" s="1"/>
  <c r="O16" i="2" s="1"/>
  <c r="G9" i="2"/>
  <c r="G11" i="2" s="1"/>
  <c r="G14" i="2" s="1"/>
  <c r="G16" i="2" s="1"/>
  <c r="G7" i="3"/>
  <c r="G9" i="3" s="1"/>
  <c r="G12" i="3" s="1"/>
  <c r="G14" i="3" s="1"/>
</calcChain>
</file>

<file path=xl/sharedStrings.xml><?xml version="1.0" encoding="utf-8"?>
<sst xmlns="http://schemas.openxmlformats.org/spreadsheetml/2006/main" count="78" uniqueCount="43">
  <si>
    <t>Pecan</t>
  </si>
  <si>
    <t>Pumpkin</t>
  </si>
  <si>
    <t>09273</t>
  </si>
  <si>
    <t>09281</t>
  </si>
  <si>
    <t># Units</t>
  </si>
  <si>
    <t># Program Weeks</t>
  </si>
  <si>
    <t>#Pies Sold/Day</t>
  </si>
  <si>
    <t>Gross Margin/Day</t>
  </si>
  <si>
    <t># Program Days</t>
  </si>
  <si>
    <t>Total Gross Margin/Unit</t>
  </si>
  <si>
    <t>SKU</t>
  </si>
  <si>
    <t>Product Description</t>
  </si>
  <si>
    <t>Pies per case</t>
  </si>
  <si>
    <t>Approximate cost per pie</t>
  </si>
  <si>
    <t>Suggested selling price</t>
  </si>
  <si>
    <t>Gross profit per pie</t>
  </si>
  <si>
    <t>Apple</t>
  </si>
  <si>
    <t>Cherry</t>
  </si>
  <si>
    <t>Blueberry</t>
  </si>
  <si>
    <t>Fruits of Forest</t>
  </si>
  <si>
    <t>Whole Unbaked Traditional &amp; Open Faced Pies</t>
  </si>
  <si>
    <t>09270</t>
  </si>
  <si>
    <t>6/49 oz</t>
  </si>
  <si>
    <t>09278</t>
  </si>
  <si>
    <t>6/47 oz</t>
  </si>
  <si>
    <t>09282</t>
  </si>
  <si>
    <t>09285</t>
  </si>
  <si>
    <t>6/48 oz</t>
  </si>
  <si>
    <t>07129</t>
  </si>
  <si>
    <t>6/43 oz</t>
  </si>
  <si>
    <t>6/36 oz</t>
  </si>
  <si>
    <t>07127</t>
  </si>
  <si>
    <t>6/38 oz</t>
  </si>
  <si>
    <t>Price List Bracket 1 + 15% distribution</t>
  </si>
  <si>
    <t>Average Gross Margin</t>
  </si>
  <si>
    <t>Account Name Holiday Pie Program</t>
  </si>
  <si>
    <t>9274</t>
  </si>
  <si>
    <t>Dutch Apple</t>
  </si>
  <si>
    <t>7121</t>
  </si>
  <si>
    <t>Strawberry Rhubarb</t>
  </si>
  <si>
    <t>9260</t>
  </si>
  <si>
    <t>Whole Hi Pies</t>
  </si>
  <si>
    <t>PB Apple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</si>
</sst>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Fill="1" applyBorder="1"/>
    <xf numFmtId="0" fontId="0" fillId="0" borderId="4" xfId="0" applyBorder="1"/>
    <xf numFmtId="44" fontId="0" fillId="0" borderId="4" xfId="1" applyFont="1" applyBorder="1"/>
    <xf numFmtId="0" fontId="0" fillId="0" borderId="1" xfId="0" applyFont="1" applyFill="1" applyBorder="1"/>
    <xf numFmtId="0" fontId="2" fillId="0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6" xfId="0" applyFill="1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5" xfId="0" applyBorder="1"/>
    <xf numFmtId="0" fontId="0" fillId="0" borderId="3" xfId="0" applyBorder="1"/>
    <xf numFmtId="0" fontId="2" fillId="0" borderId="6" xfId="0" applyFont="1" applyFill="1" applyBorder="1"/>
    <xf numFmtId="0" fontId="0" fillId="0" borderId="7" xfId="0" applyFont="1" applyFill="1" applyBorder="1"/>
    <xf numFmtId="0" fontId="0" fillId="0" borderId="2" xfId="0" applyFill="1" applyBorder="1"/>
    <xf numFmtId="0" fontId="0" fillId="0" borderId="3" xfId="0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4" fontId="0" fillId="0" borderId="4" xfId="0" applyNumberFormat="1" applyBorder="1"/>
    <xf numFmtId="0" fontId="0" fillId="0" borderId="7" xfId="0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52D2D-3F68-4E60-9283-0CF80333FF49}">
  <dimension ref="A1:O16"/>
  <sheetViews>
    <sheetView tabSelected="1" topLeftCell="A2" workbookViewId="0">
      <selection activeCell="B16" sqref="B16"/>
    </sheetView>
  </sheetViews>
  <sheetFormatPr defaultRowHeight="14.5" x14ac:dyDescent="0.35"/>
  <cols>
    <col min="2" max="2" width="30" customWidth="1"/>
    <col min="3" max="3" width="18.54296875" customWidth="1"/>
    <col min="4" max="4" width="26.1796875" customWidth="1"/>
    <col min="5" max="5" width="23.453125" customWidth="1"/>
    <col min="6" max="6" width="23.6328125" customWidth="1"/>
    <col min="7" max="7" width="24.7265625" customWidth="1"/>
    <col min="8" max="8" width="17.6328125" hidden="1" customWidth="1"/>
    <col min="9" max="9" width="20.08984375" customWidth="1"/>
    <col min="10" max="10" width="25" customWidth="1"/>
    <col min="11" max="11" width="21.6328125" customWidth="1"/>
    <col min="12" max="12" width="0" hidden="1" customWidth="1"/>
    <col min="13" max="13" width="25" customWidth="1"/>
    <col min="14" max="14" width="23.36328125" customWidth="1"/>
    <col min="15" max="15" width="26.08984375" customWidth="1"/>
  </cols>
  <sheetData>
    <row r="1" spans="1:15" x14ac:dyDescent="0.35">
      <c r="A1" s="30" t="s">
        <v>20</v>
      </c>
      <c r="B1" s="30"/>
      <c r="C1" s="30"/>
      <c r="D1" s="30"/>
      <c r="E1" s="30"/>
      <c r="F1" s="30"/>
      <c r="G1" s="30"/>
      <c r="I1" s="30" t="s">
        <v>41</v>
      </c>
      <c r="J1" s="30"/>
      <c r="K1" s="30"/>
      <c r="L1" s="30"/>
      <c r="M1" s="30"/>
      <c r="N1" s="30"/>
      <c r="O1" s="30"/>
    </row>
    <row r="2" spans="1:15" s="33" customFormat="1" ht="48" x14ac:dyDescent="0.35">
      <c r="A2" s="7" t="s">
        <v>10</v>
      </c>
      <c r="B2" s="7" t="s">
        <v>11</v>
      </c>
      <c r="C2" s="7" t="s">
        <v>12</v>
      </c>
      <c r="D2" s="7" t="s">
        <v>13</v>
      </c>
      <c r="E2" s="8" t="s">
        <v>33</v>
      </c>
      <c r="F2" s="7" t="s">
        <v>14</v>
      </c>
      <c r="G2" s="7" t="s">
        <v>15</v>
      </c>
      <c r="H2" s="32"/>
      <c r="I2" s="7" t="s">
        <v>10</v>
      </c>
      <c r="J2" s="7" t="s">
        <v>11</v>
      </c>
      <c r="K2" s="7" t="s">
        <v>12</v>
      </c>
      <c r="L2" s="8" t="s">
        <v>33</v>
      </c>
      <c r="M2" s="7" t="s">
        <v>13</v>
      </c>
      <c r="N2" s="7" t="s">
        <v>14</v>
      </c>
      <c r="O2" s="7" t="s">
        <v>15</v>
      </c>
    </row>
    <row r="3" spans="1:15" x14ac:dyDescent="0.35">
      <c r="A3" s="10" t="s">
        <v>28</v>
      </c>
      <c r="B3" s="11" t="s">
        <v>16</v>
      </c>
      <c r="C3" s="11" t="s">
        <v>27</v>
      </c>
      <c r="D3" s="12">
        <v>8.56</v>
      </c>
      <c r="E3" s="12">
        <f>39.24*1.15</f>
        <v>45.125999999999998</v>
      </c>
      <c r="F3" s="12">
        <v>14</v>
      </c>
      <c r="G3" s="13">
        <f>+F3-D3</f>
        <v>5.4399999999999995</v>
      </c>
      <c r="I3" s="10" t="s">
        <v>21</v>
      </c>
      <c r="J3" s="11" t="s">
        <v>16</v>
      </c>
      <c r="K3" s="11" t="s">
        <v>22</v>
      </c>
      <c r="L3" s="12">
        <f>39.8*1.15</f>
        <v>45.769999999999996</v>
      </c>
      <c r="M3" s="12">
        <v>8.25</v>
      </c>
      <c r="N3" s="12">
        <v>15.99</v>
      </c>
      <c r="O3" s="13">
        <f>+N3-M3</f>
        <v>7.74</v>
      </c>
    </row>
    <row r="4" spans="1:15" x14ac:dyDescent="0.35">
      <c r="A4" s="10" t="s">
        <v>3</v>
      </c>
      <c r="B4" s="11" t="s">
        <v>1</v>
      </c>
      <c r="C4" s="11" t="s">
        <v>29</v>
      </c>
      <c r="D4" s="12">
        <v>7.35</v>
      </c>
      <c r="E4" s="12">
        <f>33.7*1.15</f>
        <v>38.755000000000003</v>
      </c>
      <c r="F4" s="12">
        <v>14</v>
      </c>
      <c r="G4" s="13">
        <f t="shared" ref="G4:G8" si="0">+F4-D4</f>
        <v>6.65</v>
      </c>
      <c r="I4" s="10" t="s">
        <v>23</v>
      </c>
      <c r="J4" s="11" t="s">
        <v>17</v>
      </c>
      <c r="K4" s="11" t="s">
        <v>24</v>
      </c>
      <c r="L4" s="12">
        <f>52.71*1.15</f>
        <v>60.616499999999995</v>
      </c>
      <c r="M4" s="12">
        <v>11.19</v>
      </c>
      <c r="N4" s="12">
        <v>15.99</v>
      </c>
      <c r="O4" s="13">
        <f t="shared" ref="O4:O7" si="1">+N4-M4</f>
        <v>4.8000000000000007</v>
      </c>
    </row>
    <row r="5" spans="1:15" x14ac:dyDescent="0.35">
      <c r="A5" s="10" t="s">
        <v>2</v>
      </c>
      <c r="B5" s="11" t="s">
        <v>0</v>
      </c>
      <c r="C5" s="11" t="s">
        <v>30</v>
      </c>
      <c r="D5" s="12">
        <v>9.74</v>
      </c>
      <c r="E5" s="12">
        <f>44.68*1.15</f>
        <v>51.381999999999998</v>
      </c>
      <c r="F5" s="12">
        <v>14</v>
      </c>
      <c r="G5" s="13">
        <f t="shared" si="0"/>
        <v>4.26</v>
      </c>
      <c r="I5" s="10" t="s">
        <v>25</v>
      </c>
      <c r="J5" s="11" t="s">
        <v>18</v>
      </c>
      <c r="K5" s="11" t="s">
        <v>24</v>
      </c>
      <c r="L5" s="12">
        <f>53.84*1.15</f>
        <v>61.915999999999997</v>
      </c>
      <c r="M5" s="12">
        <v>11.43</v>
      </c>
      <c r="N5" s="12">
        <v>15.99</v>
      </c>
      <c r="O5" s="13">
        <f t="shared" si="1"/>
        <v>4.5600000000000005</v>
      </c>
    </row>
    <row r="6" spans="1:15" x14ac:dyDescent="0.35">
      <c r="A6" s="22" t="s">
        <v>31</v>
      </c>
      <c r="B6" s="11" t="s">
        <v>17</v>
      </c>
      <c r="C6" s="11" t="s">
        <v>32</v>
      </c>
      <c r="D6" s="12">
        <v>10.16</v>
      </c>
      <c r="E6" s="12">
        <f>46.61*1.15</f>
        <v>53.601499999999994</v>
      </c>
      <c r="F6" s="12">
        <v>14</v>
      </c>
      <c r="G6" s="13">
        <f t="shared" si="0"/>
        <v>3.84</v>
      </c>
      <c r="I6" s="22" t="s">
        <v>26</v>
      </c>
      <c r="J6" s="24" t="s">
        <v>19</v>
      </c>
      <c r="K6" s="11" t="s">
        <v>27</v>
      </c>
      <c r="L6" s="12">
        <f>47.8*1.15</f>
        <v>54.969999999999992</v>
      </c>
      <c r="M6" s="12">
        <v>10.14</v>
      </c>
      <c r="N6" s="12">
        <v>15.99</v>
      </c>
      <c r="O6" s="13">
        <f t="shared" si="1"/>
        <v>5.85</v>
      </c>
    </row>
    <row r="7" spans="1:15" x14ac:dyDescent="0.35">
      <c r="A7" s="10" t="s">
        <v>36</v>
      </c>
      <c r="B7" s="11" t="s">
        <v>37</v>
      </c>
      <c r="C7" s="11"/>
      <c r="D7" s="12">
        <v>6.62</v>
      </c>
      <c r="E7" s="12"/>
      <c r="F7" s="12">
        <v>14</v>
      </c>
      <c r="G7" s="13">
        <f t="shared" si="0"/>
        <v>7.38</v>
      </c>
      <c r="I7" s="27" t="s">
        <v>40</v>
      </c>
      <c r="J7" s="28" t="s">
        <v>42</v>
      </c>
      <c r="K7" s="19"/>
      <c r="L7" s="20"/>
      <c r="M7" s="20">
        <v>7.47</v>
      </c>
      <c r="N7" s="20">
        <v>15.99</v>
      </c>
      <c r="O7" s="21">
        <f t="shared" si="1"/>
        <v>8.52</v>
      </c>
    </row>
    <row r="8" spans="1:15" ht="29" x14ac:dyDescent="0.35">
      <c r="A8" s="10" t="s">
        <v>38</v>
      </c>
      <c r="B8" s="29" t="s">
        <v>39</v>
      </c>
      <c r="C8" s="11"/>
      <c r="D8" s="12">
        <v>7.21</v>
      </c>
      <c r="E8" s="12"/>
      <c r="F8" s="12">
        <v>14</v>
      </c>
      <c r="G8" s="13">
        <f t="shared" si="0"/>
        <v>6.79</v>
      </c>
      <c r="I8" s="27"/>
      <c r="J8" s="28"/>
      <c r="K8" s="19"/>
      <c r="L8" s="20"/>
      <c r="M8" s="20"/>
      <c r="N8" s="20"/>
      <c r="O8" s="21"/>
    </row>
    <row r="9" spans="1:15" x14ac:dyDescent="0.35">
      <c r="A9" s="25" t="s">
        <v>34</v>
      </c>
      <c r="B9" s="19"/>
      <c r="C9" s="19"/>
      <c r="D9" s="20"/>
      <c r="E9" s="20"/>
      <c r="F9" s="20"/>
      <c r="G9" s="21">
        <f>+(G3+G4+G5+G6+G7+G8)/6</f>
        <v>5.7266666666666666</v>
      </c>
      <c r="I9" s="26" t="s">
        <v>34</v>
      </c>
      <c r="J9" s="19"/>
      <c r="K9" s="19"/>
      <c r="L9" s="20"/>
      <c r="M9" s="20"/>
      <c r="N9" s="20"/>
      <c r="O9" s="21">
        <f>+(O6+O5+O4+O3+O7)/5</f>
        <v>6.2940000000000005</v>
      </c>
    </row>
    <row r="10" spans="1:15" x14ac:dyDescent="0.35">
      <c r="A10" s="9" t="s">
        <v>6</v>
      </c>
      <c r="B10" s="15"/>
      <c r="C10" s="15"/>
      <c r="D10" s="15"/>
      <c r="E10" s="15"/>
      <c r="F10" s="15"/>
      <c r="G10" s="2">
        <v>10</v>
      </c>
      <c r="I10" s="9" t="s">
        <v>6</v>
      </c>
      <c r="J10" s="14"/>
      <c r="K10" s="15"/>
      <c r="L10" s="15"/>
      <c r="M10" s="15"/>
      <c r="N10" s="15"/>
      <c r="O10" s="2">
        <v>10</v>
      </c>
    </row>
    <row r="11" spans="1:15" x14ac:dyDescent="0.35">
      <c r="A11" s="1" t="s">
        <v>7</v>
      </c>
      <c r="B11" s="15"/>
      <c r="C11" s="15"/>
      <c r="D11" s="15"/>
      <c r="E11" s="15"/>
      <c r="F11" s="15"/>
      <c r="G11" s="3">
        <f>+G9*G10</f>
        <v>57.266666666666666</v>
      </c>
      <c r="I11" s="1" t="s">
        <v>7</v>
      </c>
      <c r="J11" s="15"/>
      <c r="K11" s="15"/>
      <c r="L11" s="15"/>
      <c r="M11" s="15"/>
      <c r="N11" s="15"/>
      <c r="O11" s="23">
        <f>+O10*O9</f>
        <v>62.940000000000005</v>
      </c>
    </row>
    <row r="12" spans="1:15" x14ac:dyDescent="0.35">
      <c r="A12" s="1" t="s">
        <v>5</v>
      </c>
      <c r="B12" s="15"/>
      <c r="C12" s="15"/>
      <c r="D12" s="15"/>
      <c r="E12" s="15"/>
      <c r="F12" s="15"/>
      <c r="G12" s="2">
        <v>6</v>
      </c>
      <c r="I12" s="1" t="s">
        <v>5</v>
      </c>
      <c r="J12" s="15"/>
      <c r="K12" s="15"/>
      <c r="L12" s="15"/>
      <c r="M12" s="15"/>
      <c r="N12" s="15"/>
      <c r="O12" s="2">
        <v>6</v>
      </c>
    </row>
    <row r="13" spans="1:15" x14ac:dyDescent="0.35">
      <c r="A13" s="1" t="s">
        <v>8</v>
      </c>
      <c r="B13" s="15"/>
      <c r="C13" s="15"/>
      <c r="D13" s="15"/>
      <c r="E13" s="15"/>
      <c r="F13" s="15"/>
      <c r="G13" s="2">
        <v>42</v>
      </c>
      <c r="I13" s="1" t="s">
        <v>8</v>
      </c>
      <c r="J13" s="15"/>
      <c r="K13" s="15"/>
      <c r="L13" s="15"/>
      <c r="M13" s="15"/>
      <c r="N13" s="15"/>
      <c r="O13" s="2">
        <v>42</v>
      </c>
    </row>
    <row r="14" spans="1:15" x14ac:dyDescent="0.35">
      <c r="A14" s="17" t="s">
        <v>9</v>
      </c>
      <c r="B14" s="15"/>
      <c r="C14" s="15"/>
      <c r="D14" s="15"/>
      <c r="E14" s="15"/>
      <c r="F14" s="15"/>
      <c r="G14" s="23">
        <f>+G13*G11</f>
        <v>2405.1999999999998</v>
      </c>
      <c r="I14" s="4" t="s">
        <v>9</v>
      </c>
      <c r="J14" s="15"/>
      <c r="K14" s="15"/>
      <c r="L14" s="15"/>
      <c r="M14" s="15"/>
      <c r="N14" s="15"/>
      <c r="O14" s="3">
        <f>+O11*O13</f>
        <v>2643.48</v>
      </c>
    </row>
    <row r="15" spans="1:15" x14ac:dyDescent="0.35">
      <c r="A15" s="18" t="s">
        <v>4</v>
      </c>
      <c r="B15" s="15"/>
      <c r="C15" s="15"/>
      <c r="D15" s="15"/>
      <c r="E15" s="15"/>
      <c r="F15" s="15"/>
      <c r="G15" s="2">
        <v>10</v>
      </c>
      <c r="I15" s="18" t="s">
        <v>4</v>
      </c>
      <c r="J15" s="15"/>
      <c r="K15" s="15"/>
      <c r="L15" s="15"/>
      <c r="M15" s="15"/>
      <c r="N15" s="15"/>
      <c r="O15" s="2">
        <v>10</v>
      </c>
    </row>
    <row r="16" spans="1:15" ht="15.5" x14ac:dyDescent="0.35">
      <c r="A16" s="16" t="s">
        <v>9</v>
      </c>
      <c r="B16" s="15"/>
      <c r="C16" s="15"/>
      <c r="D16" s="15"/>
      <c r="E16" s="15"/>
      <c r="F16" s="15"/>
      <c r="G16" s="23">
        <f>+G15*G14</f>
        <v>24052</v>
      </c>
      <c r="I16" s="5" t="s">
        <v>9</v>
      </c>
      <c r="J16" s="15"/>
      <c r="K16" s="15"/>
      <c r="L16" s="15"/>
      <c r="M16" s="15"/>
      <c r="N16" s="15"/>
      <c r="O16" s="23">
        <f>+O15*O14</f>
        <v>26434.799999999999</v>
      </c>
    </row>
  </sheetData>
  <mergeCells count="2">
    <mergeCell ref="A1:G1"/>
    <mergeCell ref="I1: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9FA3F-DA9E-49F9-928F-B0005532CC5F}">
  <dimension ref="A1:G14"/>
  <sheetViews>
    <sheetView workbookViewId="0">
      <selection activeCell="K9" sqref="K9"/>
    </sheetView>
  </sheetViews>
  <sheetFormatPr defaultRowHeight="14.5" x14ac:dyDescent="0.35"/>
  <cols>
    <col min="2" max="2" width="13.1796875" customWidth="1"/>
    <col min="4" max="4" width="12.7265625" customWidth="1"/>
    <col min="6" max="6" width="10.1796875" customWidth="1"/>
    <col min="7" max="7" width="11.1796875" bestFit="1" customWidth="1"/>
  </cols>
  <sheetData>
    <row r="1" spans="1:7" x14ac:dyDescent="0.35">
      <c r="A1" s="31" t="s">
        <v>35</v>
      </c>
      <c r="B1" s="31"/>
      <c r="C1" s="31"/>
      <c r="D1" s="31"/>
      <c r="E1" s="31"/>
      <c r="F1" s="31"/>
      <c r="G1" s="31"/>
    </row>
    <row r="2" spans="1:7" ht="48" x14ac:dyDescent="0.35">
      <c r="A2" s="6" t="s">
        <v>10</v>
      </c>
      <c r="B2" s="7" t="s">
        <v>11</v>
      </c>
      <c r="C2" s="7" t="s">
        <v>12</v>
      </c>
      <c r="D2" s="7" t="s">
        <v>13</v>
      </c>
      <c r="E2" s="8" t="s">
        <v>33</v>
      </c>
      <c r="F2" s="7" t="s">
        <v>14</v>
      </c>
      <c r="G2" s="7" t="s">
        <v>15</v>
      </c>
    </row>
    <row r="3" spans="1:7" x14ac:dyDescent="0.35">
      <c r="A3" s="10"/>
      <c r="B3" s="11"/>
      <c r="C3" s="11"/>
      <c r="D3" s="12">
        <f>+E3/6</f>
        <v>0</v>
      </c>
      <c r="E3" s="12"/>
      <c r="F3" s="12"/>
      <c r="G3" s="13">
        <f>+F3-D3</f>
        <v>0</v>
      </c>
    </row>
    <row r="4" spans="1:7" x14ac:dyDescent="0.35">
      <c r="A4" s="10"/>
      <c r="B4" s="11"/>
      <c r="C4" s="11"/>
      <c r="D4" s="12">
        <f t="shared" ref="D4:D6" si="0">+E4/6</f>
        <v>0</v>
      </c>
      <c r="E4" s="12"/>
      <c r="F4" s="12"/>
      <c r="G4" s="13">
        <f t="shared" ref="G4:G6" si="1">+F4-D4</f>
        <v>0</v>
      </c>
    </row>
    <row r="5" spans="1:7" x14ac:dyDescent="0.35">
      <c r="A5" s="10"/>
      <c r="B5" s="11"/>
      <c r="C5" s="11"/>
      <c r="D5" s="12">
        <f t="shared" si="0"/>
        <v>0</v>
      </c>
      <c r="E5" s="12"/>
      <c r="F5" s="12"/>
      <c r="G5" s="13">
        <f t="shared" si="1"/>
        <v>0</v>
      </c>
    </row>
    <row r="6" spans="1:7" x14ac:dyDescent="0.35">
      <c r="A6" s="22"/>
      <c r="B6" s="11"/>
      <c r="C6" s="11"/>
      <c r="D6" s="12">
        <f t="shared" si="0"/>
        <v>0</v>
      </c>
      <c r="E6" s="12"/>
      <c r="F6" s="12"/>
      <c r="G6" s="13">
        <f t="shared" si="1"/>
        <v>0</v>
      </c>
    </row>
    <row r="7" spans="1:7" x14ac:dyDescent="0.35">
      <c r="A7" s="25" t="s">
        <v>34</v>
      </c>
      <c r="B7" s="19"/>
      <c r="C7" s="19"/>
      <c r="D7" s="20"/>
      <c r="E7" s="20"/>
      <c r="F7" s="20"/>
      <c r="G7" s="21">
        <f>+(G3+G4+G5+G6)/4</f>
        <v>0</v>
      </c>
    </row>
    <row r="8" spans="1:7" x14ac:dyDescent="0.35">
      <c r="A8" s="9" t="s">
        <v>6</v>
      </c>
      <c r="B8" s="15"/>
      <c r="C8" s="15"/>
      <c r="D8" s="15"/>
      <c r="E8" s="15"/>
      <c r="F8" s="15"/>
      <c r="G8" s="2"/>
    </row>
    <row r="9" spans="1:7" x14ac:dyDescent="0.35">
      <c r="A9" s="1" t="s">
        <v>7</v>
      </c>
      <c r="B9" s="15"/>
      <c r="C9" s="15"/>
      <c r="D9" s="15"/>
      <c r="E9" s="15"/>
      <c r="F9" s="15"/>
      <c r="G9" s="3">
        <f>+G7*G8</f>
        <v>0</v>
      </c>
    </row>
    <row r="10" spans="1:7" x14ac:dyDescent="0.35">
      <c r="A10" s="1" t="s">
        <v>5</v>
      </c>
      <c r="B10" s="15"/>
      <c r="C10" s="15"/>
      <c r="D10" s="15"/>
      <c r="E10" s="15"/>
      <c r="F10" s="15"/>
      <c r="G10" s="2"/>
    </row>
    <row r="11" spans="1:7" x14ac:dyDescent="0.35">
      <c r="A11" s="1" t="s">
        <v>8</v>
      </c>
      <c r="B11" s="15"/>
      <c r="C11" s="15"/>
      <c r="D11" s="15"/>
      <c r="E11" s="15"/>
      <c r="F11" s="15"/>
      <c r="G11" s="2"/>
    </row>
    <row r="12" spans="1:7" x14ac:dyDescent="0.35">
      <c r="A12" s="17" t="s">
        <v>9</v>
      </c>
      <c r="B12" s="15"/>
      <c r="C12" s="15"/>
      <c r="D12" s="15"/>
      <c r="E12" s="15"/>
      <c r="F12" s="15"/>
      <c r="G12" s="23">
        <f>+G11*G9</f>
        <v>0</v>
      </c>
    </row>
    <row r="13" spans="1:7" x14ac:dyDescent="0.35">
      <c r="A13" s="18" t="s">
        <v>4</v>
      </c>
      <c r="B13" s="15"/>
      <c r="C13" s="15"/>
      <c r="D13" s="15"/>
      <c r="E13" s="15"/>
      <c r="F13" s="15"/>
      <c r="G13" s="2"/>
    </row>
    <row r="14" spans="1:7" ht="15.5" x14ac:dyDescent="0.35">
      <c r="A14" s="16" t="s">
        <v>9</v>
      </c>
      <c r="B14" s="15"/>
      <c r="C14" s="15"/>
      <c r="D14" s="15"/>
      <c r="E14" s="15"/>
      <c r="F14" s="15"/>
      <c r="G14" s="23">
        <f>+G13*G12</f>
        <v>0</v>
      </c>
    </row>
  </sheetData>
  <mergeCells count="1">
    <mergeCell ref="A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03EED8B54B246A06E494FD8BB32DC" ma:contentTypeVersion="13" ma:contentTypeDescription="Create a new document." ma:contentTypeScope="" ma:versionID="420bf4b1527d16926fe4a382810ea7e7">
  <xsd:schema xmlns:xsd="http://www.w3.org/2001/XMLSchema" xmlns:xs="http://www.w3.org/2001/XMLSchema" xmlns:p="http://schemas.microsoft.com/office/2006/metadata/properties" xmlns:ns3="93414343-2b9a-4c22-9a38-5c256e63c159" xmlns:ns4="71cc926a-8dc7-4430-ad69-534dbb81a281" targetNamespace="http://schemas.microsoft.com/office/2006/metadata/properties" ma:root="true" ma:fieldsID="4236499b8ad6677b598557b16efe08ae" ns3:_="" ns4:_="">
    <xsd:import namespace="93414343-2b9a-4c22-9a38-5c256e63c159"/>
    <xsd:import namespace="71cc926a-8dc7-4430-ad69-534dbb81a2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4343-2b9a-4c22-9a38-5c256e63c1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c926a-8dc7-4430-ad69-534dbb81a28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93318B-ED0E-44D4-A3DC-36F0C2BFB16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93414343-2b9a-4c22-9a38-5c256e63c159"/>
    <ds:schemaRef ds:uri="http://purl.org/dc/terms/"/>
    <ds:schemaRef ds:uri="http://schemas.openxmlformats.org/package/2006/metadata/core-properties"/>
    <ds:schemaRef ds:uri="71cc926a-8dc7-4430-ad69-534dbb81a281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E3CC12-7173-4074-881B-735E3D9B8D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4343-2b9a-4c22-9a38-5c256e63c159"/>
    <ds:schemaRef ds:uri="71cc926a-8dc7-4430-ad69-534dbb81a2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C0E74D-2D05-473B-B083-A61A642F9F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pricing and specs</vt:lpstr>
      <vt:lpstr>ROI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Frisch</dc:creator>
  <cp:lastModifiedBy>Emily Mauren</cp:lastModifiedBy>
  <dcterms:created xsi:type="dcterms:W3CDTF">2020-05-12T19:02:58Z</dcterms:created>
  <dcterms:modified xsi:type="dcterms:W3CDTF">2022-07-13T13:05:45Z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0x010100EFB03EED8B54B246A06E494FD8BB32DC</vt:lpwstr>
  </property>
</Properties>
</file>